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386" yWindow="405" windowWidth="192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<sst xmlns="http://schemas.openxmlformats.org/spreadsheetml/2006/main" count="32" uniqueCount="24">
  <si>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Frequency Low ?</t>
  </si>
  <si>
    <t>Frequency High ?</t>
  </si>
  <si>
    <t>Impedance ?</t>
  </si>
  <si>
    <t>MHz</t>
  </si>
  <si>
    <t>Ohm</t>
  </si>
  <si>
    <t>FC=</t>
  </si>
  <si>
    <t>BW=</t>
  </si>
  <si>
    <t>W=</t>
  </si>
  <si>
    <t>Co=</t>
  </si>
  <si>
    <t>C1=</t>
  </si>
  <si>
    <t>C2=</t>
  </si>
  <si>
    <t>Co1=</t>
  </si>
  <si>
    <t>Co2=</t>
  </si>
  <si>
    <t>Co3=</t>
  </si>
  <si>
    <t>uH</t>
  </si>
  <si>
    <t>pF</t>
  </si>
  <si>
    <t>BPFのLow end の周波数を入力してください</t>
  </si>
  <si>
    <t>BPFのHigh end の周波数を入力してください</t>
  </si>
  <si>
    <t>インピーダンスを入力してください</t>
  </si>
  <si>
    <t>3-Element Parallel Resonant Chebychev  BPF</t>
  </si>
  <si>
    <t>L1=L2=L3</t>
  </si>
  <si>
    <t xml:space="preserve">    BPF Calculator PR2N3</t>
  </si>
  <si>
    <t>Coil inductance=</t>
  </si>
  <si>
    <t xml:space="preserve">     Parallel Resonant Chebychev BPF , 0.25dB , N=3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</si>
</sst>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;;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86" fontId="3" fillId="0" borderId="0" xfId="0" applyNumberFormat="1" applyFont="1" applyAlignment="1" applyProtection="1">
      <alignment horizontal="right" vertical="center"/>
      <protection hidden="1"/>
    </xf>
    <xf numFmtId="186" fontId="0" fillId="0" borderId="0" xfId="0" applyNumberFormat="1" applyAlignment="1" applyProtection="1">
      <alignment vertical="center"/>
      <protection hidden="1"/>
    </xf>
    <xf numFmtId="186" fontId="0" fillId="0" borderId="0" xfId="0" applyNumberFormat="1" applyAlignment="1" applyProtection="1">
      <alignment horizontal="left" vertical="center"/>
      <protection hidden="1"/>
    </xf>
    <xf numFmtId="186" fontId="0" fillId="0" borderId="0" xfId="0" applyNumberForma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0" fontId="4" fillId="0" borderId="0" xfId="0" applyNumberFormat="1" applyFont="1" applyFill="1" applyAlignment="1" applyProtection="1">
      <alignment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114300</xdr:rowOff>
    </xdr:from>
    <xdr:to>
      <xdr:col>3</xdr:col>
      <xdr:colOff>2828925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676275"/>
          <a:ext cx="59721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Chebychev 並列同調型のBand-Pass Filterでコイルを３個使います、直列共振型では作りにくいＺ＝５００～２ＫΩ位のＢＰＦを作る時に向いています、通過帯域のRippleは0.25dB。
</a:t>
          </a:r>
        </a:p>
      </xdr:txBody>
    </xdr:sp>
    <xdr:clientData/>
  </xdr:twoCellAnchor>
  <xdr:twoCellAnchor>
    <xdr:from>
      <xdr:col>0</xdr:col>
      <xdr:colOff>142875</xdr:colOff>
      <xdr:row>7</xdr:row>
      <xdr:rowOff>0</xdr:rowOff>
    </xdr:from>
    <xdr:to>
      <xdr:col>3</xdr:col>
      <xdr:colOff>2181225</xdr:colOff>
      <xdr:row>21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42875" y="1247775"/>
          <a:ext cx="525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7</xdr:row>
      <xdr:rowOff>133350</xdr:rowOff>
    </xdr:from>
    <xdr:to>
      <xdr:col>3</xdr:col>
      <xdr:colOff>1971675</xdr:colOff>
      <xdr:row>21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81125"/>
          <a:ext cx="484822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142875</xdr:colOff>
      <xdr:row>41</xdr:row>
      <xdr:rowOff>95250</xdr:rowOff>
    </xdr:from>
    <xdr:to>
      <xdr:col>3</xdr:col>
      <xdr:colOff>2466975</xdr:colOff>
      <xdr:row>43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362325" y="7400925"/>
          <a:ext cx="2324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Copyright © T.Shindo JA1DWM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showGridLines="0" showRowColHeaders="0" tabSelected="1" showOutlineSymbols="0" workbookViewId="0" topLeftCell="A1">
      <selection activeCell="D29" sqref="D29"/>
    </sheetView>
  </sheetViews>
  <sheetFormatPr defaultColWidth="9.00390625" defaultRowHeight="13.5"/>
  <cols>
    <col min="1" max="1" width="17.375" style="0" customWidth="1"/>
    <col min="2" max="2" width="15.875" style="0" customWidth="1"/>
    <col min="4" max="4" width="37.125" style="0" customWidth="1"/>
  </cols>
  <sheetData>
    <row r="2" spans="1:3" ht="17.25">
      <c r="A2" s="1" t="s">
        <v>21</v>
      </c>
      <c r="C2" s="4" t="s">
        <v>19</v>
      </c>
    </row>
    <row r="24" ht="17.25">
      <c r="A24" s="1" t="s">
        <v>23</v>
      </c>
    </row>
    <row r="25" ht="14.25" thickBot="1"/>
    <row r="26" spans="1:4" ht="15" thickBot="1">
      <c r="A26" s="6" t="s">
        <v>0</v>
      </c>
      <c r="B26" s="5">
        <v>6.9</v>
      </c>
      <c r="C26" s="3" t="s">
        <v>3</v>
      </c>
      <c r="D26" t="s">
        <v>16</v>
      </c>
    </row>
    <row r="27" spans="1:4" ht="15" thickBot="1">
      <c r="A27" s="6" t="s">
        <v>1</v>
      </c>
      <c r="B27" s="5">
        <v>7.35</v>
      </c>
      <c r="C27" s="3" t="s">
        <v>3</v>
      </c>
      <c r="D27" t="s">
        <v>17</v>
      </c>
    </row>
    <row r="28" spans="1:4" ht="15" thickBot="1">
      <c r="A28" s="6" t="s">
        <v>2</v>
      </c>
      <c r="B28" s="5">
        <v>2000</v>
      </c>
      <c r="C28" s="3" t="s">
        <v>4</v>
      </c>
      <c r="D28" t="s">
        <v>18</v>
      </c>
    </row>
    <row r="29" spans="1:3" ht="14.25">
      <c r="A29" s="7" t="s">
        <v>5</v>
      </c>
      <c r="B29" s="8">
        <f>SQRT(B26*B27)</f>
        <v>7.121446482281532</v>
      </c>
      <c r="C29" s="9" t="s">
        <v>3</v>
      </c>
    </row>
    <row r="30" spans="1:3" ht="14.25">
      <c r="A30" s="6" t="s">
        <v>6</v>
      </c>
      <c r="B30" s="11">
        <f>B27-B26</f>
        <v>0.4499999999999993</v>
      </c>
      <c r="C30" s="3" t="s">
        <v>3</v>
      </c>
    </row>
    <row r="31" spans="1:3" ht="14.25">
      <c r="A31" s="7" t="s">
        <v>7</v>
      </c>
      <c r="B31" s="8">
        <f>6.28319*B29*10^6</f>
        <v>44745401.323006496</v>
      </c>
      <c r="C31" s="3"/>
    </row>
    <row r="32" spans="1:4" ht="14.25">
      <c r="A32" s="6" t="s">
        <v>22</v>
      </c>
      <c r="B32" s="12">
        <f>1/((B31*B31)*B33*10^-18)</f>
        <v>1.7301059389693232</v>
      </c>
      <c r="C32" s="3" t="s">
        <v>14</v>
      </c>
      <c r="D32" t="s">
        <v>20</v>
      </c>
    </row>
    <row r="33" spans="1:3" ht="14.25">
      <c r="A33" s="7" t="s">
        <v>8</v>
      </c>
      <c r="B33" s="10">
        <f>1.6325/(6.28319*B30*B28*10^-6)</f>
        <v>288.6891672683608</v>
      </c>
      <c r="C33" s="9" t="s">
        <v>15</v>
      </c>
    </row>
    <row r="34" spans="1:3" ht="14.25">
      <c r="A34" s="6" t="s">
        <v>9</v>
      </c>
      <c r="B34" s="12">
        <f>(1.6325*0.65312)/(6.28319*B29*10^6*B28)*10^12</f>
        <v>11.914279104384617</v>
      </c>
      <c r="C34" s="3" t="s">
        <v>15</v>
      </c>
    </row>
    <row r="35" spans="1:3" ht="14.25">
      <c r="A35" s="6" t="s">
        <v>10</v>
      </c>
      <c r="B35" s="12">
        <f>$B$34</f>
        <v>11.914279104384617</v>
      </c>
      <c r="C35" s="3" t="s">
        <v>15</v>
      </c>
    </row>
    <row r="36" spans="1:3" ht="14.25">
      <c r="A36" s="6" t="s">
        <v>11</v>
      </c>
      <c r="B36" s="12">
        <f>B33-B34</f>
        <v>276.7748881639762</v>
      </c>
      <c r="C36" s="3" t="s">
        <v>15</v>
      </c>
    </row>
    <row r="37" spans="1:3" ht="14.25">
      <c r="A37" s="6" t="s">
        <v>12</v>
      </c>
      <c r="B37" s="12">
        <f>B33-B34-B35</f>
        <v>264.8606090595916</v>
      </c>
      <c r="C37" s="3" t="s">
        <v>15</v>
      </c>
    </row>
    <row r="38" spans="1:3" ht="14.25">
      <c r="A38" s="6" t="s">
        <v>13</v>
      </c>
      <c r="B38" s="12">
        <f>$B$36</f>
        <v>276.7748881639762</v>
      </c>
      <c r="C38" s="3" t="s">
        <v>15</v>
      </c>
    </row>
    <row r="39" ht="14.25">
      <c r="A39" s="2"/>
    </row>
    <row r="40" ht="14.25">
      <c r="A40" s="2"/>
    </row>
  </sheetData>
  <sheetProtection password="F584" sheet="1" objects="1" scenarios="1"/>
  <protectedRanges>
    <protectedRange sqref="B28" name="範囲3"/>
    <protectedRange sqref="B26" name="範囲1"/>
    <protectedRange sqref="B27" name="範囲2"/>
  </protectedRanges>
  <printOptions horizontalCentered="1" verticalCentered="1"/>
  <pageMargins left="0.7874015748031497" right="0.3937007874015748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　Shindo</dc:creator>
  <cp:keywords/>
  <dc:description/>
  <cp:lastModifiedBy>tokio</cp:lastModifiedBy>
  <cp:lastPrinted>2006-09-16T12:50:29Z</cp:lastPrinted>
  <dcterms:created xsi:type="dcterms:W3CDTF">2005-09-28T11:34:17Z</dcterms:created>
  <dcterms:modified xsi:type="dcterms:W3CDTF">2018-03-05T05:16:30Z</dcterms:modified>
  <cp:category/>
  <cp:version/>
  <cp:contentType/>
  <cp:contentStatus/>
</cp:coreProperties>
</file>